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8800" windowHeight="1216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<sst xmlns="http://schemas.openxmlformats.org/spreadsheetml/2006/main" count="356" uniqueCount="251">
  <si>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</si>
  <si>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</si>
  <si>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</si>
  <si>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</si>
  <si>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</si>
  <si>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</si>
  <si>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</si>
  <si>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</si>
  <si>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</si>
  <si>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</si>
  <si>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</si>
  <si>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</si>
  <si>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</si>
  <si>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</si>
  <si>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</si>
  <si>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</si>
  <si>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</si>
  <si>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</si>
  <si>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</si>
  <si>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</si>
  <si>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</si>
  <si>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</si>
  <si>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</si>
  <si>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</si>
  <si>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</si>
  <si>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</si>
  <si>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</si>
  <si>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</si>
  <si>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</si>
  <si>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</si>
  <si>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</si>
  <si>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</si>
  <si>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</si>
  <si>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</si>
  <si>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</si>
  <si>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</si>
  <si>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</si>
  <si>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</si>
  <si>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</si>
  <si>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</si>
  <si>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</si>
  <si>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</si>
  <si>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</si>
  <si>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</si>
  <si>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</si>
  <si>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</si>
  <si>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</si>
  <si>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</si>
  <si>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</si>
  <si>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</si>
  <si>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</si>
  <si>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</si>
  <si>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</si>
  <si>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</si>
  <si>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</si>
  <si>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</si>
  <si>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</si>
  <si>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</si>
  <si>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</si>
  <si>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</si>
  <si>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</si>
  <si>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</si>
  <si>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</si>
  <si>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</si>
  <si>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</si>
  <si>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</si>
  <si>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</si>
  <si>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</si>
  <si>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</si>
  <si>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</si>
  <si>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</si>
  <si>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</si>
  <si>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</si>
  <si>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</si>
  <si>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</si>
  <si>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</si>
  <si>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</si>
  <si>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</si>
  <si>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</si>
  <si>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</si>
  <si>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</si>
  <si>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</si>
  <si>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</si>
  <si>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</si>
  <si>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</si>
  <si>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</si>
  <si>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</si>
  <si>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</si>
  <si>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</si>
  <si>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</si>
  <si>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</si>
  <si>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</si>
  <si>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</si>
  <si>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</si>
  <si>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</si>
  <si>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</si>
  <si>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</si>
  <si>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</si>
  <si>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</si>
  <si>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</si>
  <si>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</si>
  <si>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</si>
  <si>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</si>
  <si>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</si>
  <si>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</si>
  <si>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</si>
  <si>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</si>
  <si>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</si>
  <si>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</si>
  <si>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</si>
  <si>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</si>
  <si>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</si>
  <si>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</si>
  <si>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</si>
  <si>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</si>
  <si>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</si>
  <si>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</si>
  <si>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</si>
  <si>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</si>
  <si>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</si>
  <si>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</si>
  <si>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</si>
  <si>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</si>
  <si>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</si>
  <si>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</si>
  <si>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</si>
  <si>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</si>
  <si>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</si>
  <si>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</si>
  <si>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</si>
  <si>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</si>
  <si>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</si>
  <si>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</si>
  <si>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</si>
  <si>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</si>
  <si>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</si>
  <si>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</si>
  <si>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</si>
  <si>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</si>
  <si>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</si>
  <si>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</si>
  <si>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</si>
  <si>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</si>
  <si>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</si>
  <si>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</si>
  <si>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</si>
  <si>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</si>
  <si>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</si>
  <si>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</si>
  <si>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</si>
  <si>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</si>
  <si>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</si>
  <si>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</si>
  <si>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</si>
  <si>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</si>
  <si>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</si>
  <si>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</si>
  <si>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</si>
  <si>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</si>
  <si>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</si>
  <si>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</si>
  <si>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</si>
  <si>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</si>
  <si>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</si>
  <si>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</si>
  <si>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</si>
  <si>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</si>
  <si>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</si>
  <si>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</si>
  <si>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</si>
  <si>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</si>
  <si>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</si>
  <si>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</si>
  <si>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</si>
  <si>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</si>
  <si>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</si>
  <si>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</si>
  <si>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</si>
  <si>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</si>
  <si>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</si>
  <si>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</si>
  <si>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</si>
  <si>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</si>
  <si>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</si>
  <si>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</si>
  <si>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</si>
  <si>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</si>
  <si>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</si>
  <si>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</si>
  <si>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</si>
  <si>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</si>
  <si>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</si>
  <si>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</si>
  <si>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</si>
  <si>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</si>
  <si>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</si>
  <si>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</si>
  <si>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</si>
  <si>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</si>
  <si>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</si>
  <si>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</si>
  <si>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</si>
  <si>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</si>
  <si>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</si>
  <si>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</si>
  <si>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</si>
  <si>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</si>
  <si>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</si>
  <si>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</si>
  <si>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</si>
  <si>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</si>
  <si>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</si>
  <si>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</si>
  <si>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</si>
  <si>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</si>
  <si>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</si>
  <si>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</si>
  <si>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</si>
  <si>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</si>
  <si>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</si>
  <si>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</si>
  <si>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</si>
  <si>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</si>
  <si>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</si>
  <si>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</si>
  <si>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</si>
  <si>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</si>
  <si>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</si>
  <si>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</si>
  <si>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</si>
  <si>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</si>
  <si>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</si>
  <si>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</si>
  <si>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</si>
  <si>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</si>
  <si>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</si>
  <si>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</si>
  <si>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</si>
  <si>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</si>
  <si>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</si>
  <si>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</si>
  <si>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</si>
  <si>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</si>
  <si>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</si>
  <si>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</si>
  <si>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</si>
  <si>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</si>
  <si>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</si>
  <si>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dA</t>
  </si>
  <si>
    <t>DA</t>
  </si>
  <si>
    <t>da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</si>
</sst>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7"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7" applyFont="1">
      <alignment/>
      <protection/>
    </xf>
    <xf numFmtId="0" fontId="65" fillId="0" borderId="0" xfId="0" applyFont="1" applyAlignment="1">
      <alignment/>
    </xf>
    <xf numFmtId="0" fontId="30" fillId="0" borderId="0" xfId="57" applyFont="1" applyAlignment="1">
      <alignment horizontal="left" indent="1"/>
      <protection/>
    </xf>
    <xf numFmtId="0" fontId="30" fillId="0" borderId="0" xfId="57"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7"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7" applyFont="1" applyAlignment="1">
      <alignment horizontal="left" wrapText="1"/>
      <protection/>
    </xf>
    <xf numFmtId="0" fontId="67" fillId="0" borderId="0" xfId="0" applyFont="1" applyAlignment="1">
      <alignment horizontal="left" wrapText="1"/>
    </xf>
    <xf numFmtId="0" fontId="34" fillId="0" borderId="0" xfId="57"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53" applyFont="1" applyAlignment="1">
      <alignment horizontal="left"/>
    </xf>
    <xf numFmtId="9" fontId="34" fillId="0" borderId="0" xfId="57"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3"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5</v>
      </c>
      <c r="F6" s="30" t="s">
        <v>18</v>
      </c>
      <c r="G6" s="30"/>
    </row>
    <row r="7" spans="1:7" ht="45">
      <c r="A7" s="15" t="s">
        <v>4</v>
      </c>
      <c r="B7" s="10" t="s">
        <v>19</v>
      </c>
      <c r="C7" s="79" t="s">
        <v>6</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0.6666666666666666</v>
      </c>
      <c r="B10" s="102"/>
      <c r="C10" s="103"/>
      <c r="D10" s="24"/>
      <c r="F10" s="25" t="s">
        <v>175</v>
      </c>
    </row>
    <row r="11" spans="1:6" ht="49.5" customHeight="1">
      <c r="A11" s="28" t="s">
        <v>149</v>
      </c>
      <c r="B11" s="105" t="s">
        <v>22</v>
      </c>
      <c r="C11" s="106"/>
      <c r="F11" s="31" t="s">
        <v>176</v>
      </c>
    </row>
    <row r="12" spans="1:6" ht="15">
      <c r="A12" s="15" t="s">
        <v>14</v>
      </c>
      <c r="B12" s="10" t="s">
        <v>23</v>
      </c>
      <c r="C12" s="79" t="s">
        <v>6</v>
      </c>
      <c r="F12" s="31" t="s">
        <v>18</v>
      </c>
    </row>
    <row r="13" spans="1:3" ht="30">
      <c r="A13" s="15" t="s">
        <v>15</v>
      </c>
      <c r="B13" s="10" t="s">
        <v>24</v>
      </c>
      <c r="C13" s="79" t="s">
        <v>6</v>
      </c>
    </row>
    <row r="14" spans="1:3" ht="50.25" customHeight="1">
      <c r="A14" s="15" t="s">
        <v>16</v>
      </c>
      <c r="B14" s="10" t="s">
        <v>25</v>
      </c>
      <c r="C14" s="79" t="s">
        <v>6</v>
      </c>
    </row>
    <row r="15" spans="1:8" ht="15">
      <c r="A15" s="15" t="s">
        <v>17</v>
      </c>
      <c r="B15" s="10" t="s">
        <v>21</v>
      </c>
      <c r="C15" s="79" t="s">
        <v>6</v>
      </c>
      <c r="F15" s="32">
        <f>+VALUE(A10)</f>
        <v>0.6666666666666666</v>
      </c>
      <c r="H15" s="85"/>
    </row>
    <row r="16" spans="1:6" ht="24.75" customHeight="1">
      <c r="A16" s="101">
        <f>_xlfn.IFERROR((COUNTIF(C12:C15,"Da")+(COUNTIF(C12:C15,"Djelomično")/2))/((COUNTIF(C12:C15,"Da")+COUNTIF(C12:C15,"Ne")+COUNTIF(C12:C15,"Djelomično"))),"Nije primjenjivo")</f>
        <v>0</v>
      </c>
      <c r="B16" s="102"/>
      <c r="C16" s="103"/>
      <c r="F16" s="32">
        <f>+VALUE(A16)</f>
        <v>0</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5" t="s">
        <v>32</v>
      </c>
      <c r="C22" s="106"/>
      <c r="F22" s="32">
        <f>+VALUE(A57)</f>
        <v>1</v>
      </c>
    </row>
    <row r="23" spans="1:6" ht="30">
      <c r="A23" s="15" t="s">
        <v>34</v>
      </c>
      <c r="B23" s="10" t="s">
        <v>36</v>
      </c>
      <c r="C23" s="79" t="s">
        <v>5</v>
      </c>
      <c r="F23" s="32">
        <f>+VALUE(A65)</f>
        <v>1</v>
      </c>
    </row>
    <row r="24" spans="1:6" ht="30">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f>+VALUE(A92)</f>
        <v>0.09090909090909091</v>
      </c>
    </row>
    <row r="27" spans="1:6" ht="15">
      <c r="A27" s="29" t="s">
        <v>39</v>
      </c>
      <c r="B27" s="107" t="s">
        <v>40</v>
      </c>
      <c r="C27" s="108"/>
      <c r="F27" s="32">
        <f>+VALUE(A103)</f>
        <v>0.6666666666666666</v>
      </c>
    </row>
    <row r="28" spans="1:6" ht="30">
      <c r="A28" s="15" t="s">
        <v>42</v>
      </c>
      <c r="B28" s="10" t="s">
        <v>44</v>
      </c>
      <c r="C28" s="79" t="s">
        <v>5</v>
      </c>
      <c r="F28" s="32">
        <f>+VALUE(A106)</f>
        <v>0</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5</v>
      </c>
    </row>
    <row r="60" spans="1:3" ht="30">
      <c r="A60" s="15" t="s">
        <v>94</v>
      </c>
      <c r="B60" s="10" t="s">
        <v>88</v>
      </c>
      <c r="C60" s="79" t="s">
        <v>5</v>
      </c>
    </row>
    <row r="61" spans="1:3" ht="30">
      <c r="A61" s="15" t="s">
        <v>95</v>
      </c>
      <c r="B61" s="10" t="s">
        <v>89</v>
      </c>
      <c r="C61" s="79" t="s">
        <v>249</v>
      </c>
    </row>
    <row r="62" spans="1:3" ht="15">
      <c r="A62" s="15" t="s">
        <v>96</v>
      </c>
      <c r="B62" s="10" t="s">
        <v>90</v>
      </c>
      <c r="C62" s="79" t="s">
        <v>249</v>
      </c>
    </row>
    <row r="63" spans="1:3" ht="15">
      <c r="A63" s="15" t="s">
        <v>97</v>
      </c>
      <c r="B63" s="10" t="s">
        <v>91</v>
      </c>
      <c r="C63" s="79" t="s">
        <v>5</v>
      </c>
    </row>
    <row r="64" spans="1:3" ht="45">
      <c r="A64" s="15" t="s">
        <v>98</v>
      </c>
      <c r="B64" s="10" t="s">
        <v>92</v>
      </c>
      <c r="C64" s="79" t="s">
        <v>5</v>
      </c>
    </row>
    <row r="65" spans="1:3" ht="24.75" customHeight="1">
      <c r="A65" s="101">
        <f>_xlfn.IFERROR((COUNTIF(C59:C64,"Da")+(COUNTIF(C59:C64,"Djelomično")/2))/((COUNTIF(C59:C64,"Da")+COUNTIF(C59:C64,"Ne")+COUNTIF(C59:C64,"Djelomično"))),"Nije primjenjivo")</f>
        <v>1</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5</v>
      </c>
    </row>
    <row r="69" spans="1:3" ht="15">
      <c r="A69" s="15" t="s">
        <v>107</v>
      </c>
      <c r="B69" s="10" t="s">
        <v>103</v>
      </c>
      <c r="C69" s="79" t="s">
        <v>249</v>
      </c>
    </row>
    <row r="70" spans="1:3" ht="15">
      <c r="A70" s="15" t="s">
        <v>108</v>
      </c>
      <c r="B70" s="10" t="s">
        <v>104</v>
      </c>
      <c r="C70" s="79" t="s">
        <v>249</v>
      </c>
    </row>
    <row r="71" spans="1:3" ht="24.75" customHeight="1">
      <c r="A71" s="101">
        <f>_xlfn.IFERROR((COUNTIF(C67:C70,"Da")+(COUNTIF(C67:C70,"Djelomično")/2))/((COUNTIF(C67:C70,"Da")+COUNTIF(C67:C70,"Ne")+COUNTIF(C67:C70,"Djelomično"))),"Nije primjenjivo")</f>
        <v>1</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249</v>
      </c>
    </row>
    <row r="75" spans="1:3" ht="15">
      <c r="A75" s="15" t="s">
        <v>118</v>
      </c>
      <c r="B75" s="10" t="s">
        <v>113</v>
      </c>
      <c r="C75" s="79" t="s">
        <v>5</v>
      </c>
    </row>
    <row r="76" spans="1:3" ht="15">
      <c r="A76" s="15" t="s">
        <v>119</v>
      </c>
      <c r="B76" s="10" t="s">
        <v>114</v>
      </c>
      <c r="C76" s="79" t="s">
        <v>249</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249</v>
      </c>
    </row>
    <row r="82" spans="1:3" ht="15">
      <c r="A82" s="15" t="s">
        <v>135</v>
      </c>
      <c r="B82" s="10" t="s">
        <v>125</v>
      </c>
      <c r="C82" s="79" t="s">
        <v>6</v>
      </c>
    </row>
    <row r="83" spans="1:3" ht="15">
      <c r="A83" s="15" t="s">
        <v>136</v>
      </c>
      <c r="B83" s="10" t="s">
        <v>126</v>
      </c>
      <c r="C83" s="79" t="s">
        <v>6</v>
      </c>
    </row>
    <row r="84" spans="1:3" ht="30">
      <c r="A84" s="15" t="s">
        <v>137</v>
      </c>
      <c r="B84" s="10" t="s">
        <v>127</v>
      </c>
      <c r="C84" s="79" t="s">
        <v>6</v>
      </c>
    </row>
    <row r="85" spans="1:3" ht="30">
      <c r="A85" s="15" t="s">
        <v>138</v>
      </c>
      <c r="B85" s="10" t="s">
        <v>128</v>
      </c>
      <c r="C85" s="79" t="s">
        <v>6</v>
      </c>
    </row>
    <row r="86" spans="1:3" ht="30">
      <c r="A86" s="15" t="s">
        <v>139</v>
      </c>
      <c r="B86" s="10" t="s">
        <v>129</v>
      </c>
      <c r="C86" s="79" t="s">
        <v>6</v>
      </c>
    </row>
    <row r="87" spans="1:3" ht="30">
      <c r="A87" s="15" t="s">
        <v>140</v>
      </c>
      <c r="B87" s="10" t="s">
        <v>130</v>
      </c>
      <c r="C87" s="79" t="s">
        <v>6</v>
      </c>
    </row>
    <row r="88" spans="1:3" ht="15">
      <c r="A88" s="15" t="s">
        <v>141</v>
      </c>
      <c r="B88" s="10" t="s">
        <v>21</v>
      </c>
      <c r="C88" s="79" t="s">
        <v>6</v>
      </c>
    </row>
    <row r="89" spans="1:3" ht="15">
      <c r="A89" s="15" t="s">
        <v>142</v>
      </c>
      <c r="B89" s="10" t="s">
        <v>131</v>
      </c>
      <c r="C89" s="79" t="s">
        <v>6</v>
      </c>
    </row>
    <row r="90" spans="1:3" ht="30">
      <c r="A90" s="15" t="s">
        <v>143</v>
      </c>
      <c r="B90" s="10" t="s">
        <v>132</v>
      </c>
      <c r="C90" s="79" t="s">
        <v>6</v>
      </c>
    </row>
    <row r="91" spans="1:3" ht="60">
      <c r="A91" s="15" t="s">
        <v>144</v>
      </c>
      <c r="B91" s="10" t="s">
        <v>133</v>
      </c>
      <c r="C91" s="79" t="s">
        <v>6</v>
      </c>
    </row>
    <row r="92" spans="1:3" ht="24.75" customHeight="1">
      <c r="A92" s="101">
        <f>_xlfn.IFERROR((COUNTIF(C81:C91,"Da")+(COUNTIF(C81:C91,"Djelomično")/2))/((COUNTIF(C81:C91,"Da")+COUNTIF(C81:C91,"Ne")+COUNTIF(C81:C91,"Djelomično"))),"Nije primjenjivo")</f>
        <v>0.09090909090909091</v>
      </c>
      <c r="B92" s="102"/>
      <c r="C92" s="103"/>
    </row>
    <row r="93" spans="1:3" ht="24.75" customHeight="1">
      <c r="A93" s="14" t="s">
        <v>151</v>
      </c>
      <c r="B93" s="105" t="s">
        <v>152</v>
      </c>
      <c r="C93" s="106"/>
    </row>
    <row r="94" spans="1:3" ht="15">
      <c r="A94" s="15" t="s">
        <v>163</v>
      </c>
      <c r="B94" s="10" t="s">
        <v>153</v>
      </c>
      <c r="C94" s="79" t="s">
        <v>6</v>
      </c>
    </row>
    <row r="95" spans="1:3" ht="15">
      <c r="A95" s="15" t="s">
        <v>164</v>
      </c>
      <c r="B95" s="10" t="s">
        <v>154</v>
      </c>
      <c r="C95" s="79" t="s">
        <v>6</v>
      </c>
    </row>
    <row r="96" spans="1:3" ht="45">
      <c r="A96" s="15" t="s">
        <v>165</v>
      </c>
      <c r="B96" s="10" t="s">
        <v>155</v>
      </c>
      <c r="C96" s="79" t="s">
        <v>6</v>
      </c>
    </row>
    <row r="97" spans="1:3" ht="30">
      <c r="A97" s="15" t="s">
        <v>166</v>
      </c>
      <c r="B97" s="10" t="s">
        <v>156</v>
      </c>
      <c r="C97" s="79" t="s">
        <v>5</v>
      </c>
    </row>
    <row r="98" spans="1:3" ht="15">
      <c r="A98" s="15" t="s">
        <v>167</v>
      </c>
      <c r="B98" s="10" t="s">
        <v>157</v>
      </c>
      <c r="C98" s="79" t="s">
        <v>249</v>
      </c>
    </row>
    <row r="99" spans="1:3" ht="15">
      <c r="A99" s="15" t="s">
        <v>168</v>
      </c>
      <c r="B99" s="10" t="s">
        <v>159</v>
      </c>
      <c r="C99" s="79" t="s">
        <v>248</v>
      </c>
    </row>
    <row r="100" spans="1:3" ht="30">
      <c r="A100" s="15" t="s">
        <v>169</v>
      </c>
      <c r="B100" s="10" t="s">
        <v>160</v>
      </c>
      <c r="C100" s="79" t="s">
        <v>250</v>
      </c>
    </row>
    <row r="101" spans="1:3" ht="15">
      <c r="A101" s="15" t="s">
        <v>170</v>
      </c>
      <c r="B101" s="10" t="s">
        <v>161</v>
      </c>
      <c r="C101" s="79" t="s">
        <v>248</v>
      </c>
    </row>
    <row r="102" spans="1:3" ht="15">
      <c r="A102" s="15" t="s">
        <v>171</v>
      </c>
      <c r="B102" s="10" t="s">
        <v>162</v>
      </c>
      <c r="C102" s="79" t="s">
        <v>250</v>
      </c>
    </row>
    <row r="103" spans="1:3" ht="24.75" customHeight="1">
      <c r="A103" s="101">
        <f>_xlfn.IFERROR((COUNTIF(C94:C102,"Da")+(COUNTIF(C94:C102,"Djelomično")/2))/((COUNTIF(C94:C102,"Da")+COUNTIF(C94:C102,"Ne")+COUNTIF(C94:C102,"Djelomično"))),"Nije primjenjivo")</f>
        <v>0.6666666666666666</v>
      </c>
      <c r="B103" s="102"/>
      <c r="C103" s="103"/>
    </row>
    <row r="104" spans="1:3" ht="24.75" customHeight="1">
      <c r="A104" s="14" t="s">
        <v>177</v>
      </c>
      <c r="B104" s="105" t="s">
        <v>244</v>
      </c>
      <c r="C104" s="106"/>
    </row>
    <row r="105" spans="1:3" ht="30">
      <c r="A105" s="15" t="s">
        <v>38</v>
      </c>
      <c r="B105" s="10" t="s">
        <v>158</v>
      </c>
      <c r="C105" s="79" t="s">
        <v>176</v>
      </c>
    </row>
    <row r="106" spans="1:3" ht="24.75" customHeight="1" thickBot="1">
      <c r="A106" s="109" t="str">
        <f>IF(C105="Više od 90%","100%",IF(C105="80% - 90%","75%",IF(C105="70% - 80%","50%",IF(C105="60% - 70%","25%",IF(C105="Manje od 60%","0%","Nije primjenjivo")))))</f>
        <v>0%</v>
      </c>
      <c r="B106" s="110"/>
      <c r="C106" s="111"/>
    </row>
    <row r="107" spans="1:3" ht="24.75" customHeight="1">
      <c r="A107" s="112" t="s">
        <v>179</v>
      </c>
      <c r="B107" s="113"/>
      <c r="C107" s="116">
        <f>_xlfn.SUMIFS(F15:F28,F15:F28,"&lt;&gt;#VALUE!")/COUNT(F15:F28)</f>
        <v>0.7445887445887446</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0.6666666666666666</v>
      </c>
      <c r="D3" s="80"/>
      <c r="E3" s="39"/>
    </row>
    <row r="4" spans="1:4" s="34" customFormat="1" ht="39.75" customHeight="1">
      <c r="A4" s="44" t="s">
        <v>149</v>
      </c>
      <c r="B4" s="37" t="s">
        <v>184</v>
      </c>
      <c r="C4" s="40">
        <f>+Upitnik!A16</f>
        <v>0</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1</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f>+Upitnik!A92</f>
        <v>0.09090909090909091</v>
      </c>
      <c r="D14" s="81"/>
    </row>
    <row r="15" spans="1:4" s="34" customFormat="1" ht="39.75" customHeight="1">
      <c r="A15" s="44" t="s">
        <v>151</v>
      </c>
      <c r="B15" s="36" t="s">
        <v>152</v>
      </c>
      <c r="C15" s="40">
        <f>+Upitnik!A103</f>
        <v>0.6666666666666666</v>
      </c>
      <c r="D15" s="81"/>
    </row>
    <row r="16" spans="1:4" s="34" customFormat="1" ht="39.75" customHeight="1" thickBot="1">
      <c r="A16" s="46" t="s">
        <v>177</v>
      </c>
      <c r="B16" s="41" t="s">
        <v>178</v>
      </c>
      <c r="C16" s="42" t="str">
        <f>+Upitnik!A106</f>
        <v>0%</v>
      </c>
      <c r="D16" s="82"/>
    </row>
    <row r="17" spans="1:4" s="34" customFormat="1" ht="39.75" customHeight="1" thickBot="1">
      <c r="A17" s="118" t="s">
        <v>179</v>
      </c>
      <c r="B17" s="119"/>
      <c r="C17" s="84">
        <f>+Upitnik!C107</f>
        <v>0.7445887445887446</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Mario Cvek</cp:lastModifiedBy>
  <cp:lastPrinted>2019-12-05T14:42:35Z</cp:lastPrinted>
  <dcterms:created xsi:type="dcterms:W3CDTF">2012-05-21T15:07:27Z</dcterms:created>
  <dcterms:modified xsi:type="dcterms:W3CDTF">2023-07-24T08:01:49Z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